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80" activeTab="0"/>
  </bookViews>
  <sheets>
    <sheet name="List1" sheetId="1" r:id="rId1"/>
  </sheets>
  <definedNames>
    <definedName name="_xlnm.Print_Titles" localSheetId="0">'List1'!$60:$60</definedName>
    <definedName name="_xlnm.Print_Area" localSheetId="0">'List1'!$A$1:$I$65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Katerina</author>
    <author>KM</author>
  </authors>
  <commentList>
    <comment ref="A65" authorId="0">
      <text>
        <r>
          <rPr>
            <sz val="8"/>
            <rFont val="Tahoma"/>
            <family val="0"/>
          </rPr>
          <t xml:space="preserve">Uveďte datum, kdy byla tabulka vyplněna/aktualizována.
</t>
        </r>
      </text>
    </comment>
    <comment ref="A9" authorId="1">
      <text>
        <r>
          <rPr>
            <sz val="8"/>
            <rFont val="Tahoma"/>
            <family val="0"/>
          </rPr>
          <t xml:space="preserve">Vyplňte označení položky rozpočtu v souladu se schváleným rozpočtem projektu obsaženým v grantové smlouvě, případně – pokud jste provedli nepodstatné změny rozpočtu - podle aktuálně platného rozpočtu vzniklého poté, co jste rozpočet upravili v souladu s pravidly danými Projektovou příručkou OPPA.
</t>
        </r>
      </text>
    </comment>
    <comment ref="C9" authorId="1">
      <text>
        <r>
          <rPr>
            <sz val="8"/>
            <rFont val="Tahoma"/>
            <family val="0"/>
          </rPr>
          <t>Doplňte částku, která je na danou položku v rozpočtu aktuálně vyhrazena. Pokud jste v rozpočtu neprovedli žádné změny, bude částka odpovídat rozpočtu z grantové smlouvy, v případě, že jste změny rozpočtu udělali, vyplňte částky dle aktuálně platného rozpočtu.</t>
        </r>
      </text>
    </comment>
    <comment ref="D9" authorId="1">
      <text>
        <r>
          <rPr>
            <sz val="8"/>
            <rFont val="Tahoma"/>
            <family val="0"/>
          </rPr>
          <t xml:space="preserve">Uveďte součet všech již prokázaných a schválených nákladů v rámci dané položky rozpočtu
</t>
        </r>
      </text>
    </comment>
    <comment ref="E9" authorId="1">
      <text>
        <r>
          <rPr>
            <sz val="8"/>
            <rFont val="Tahoma"/>
            <family val="0"/>
          </rPr>
          <t>Je zadán vzorec: Podíl už prokázaných a schválených nákladů vůči platnému rozpočtu</t>
        </r>
      </text>
    </comment>
    <comment ref="F9" authorId="1">
      <text>
        <r>
          <rPr>
            <sz val="8"/>
            <rFont val="Tahoma"/>
            <family val="0"/>
          </rPr>
          <t xml:space="preserve">Uveďte částky, které prokazujete jakožto způsobilé náklady v rámci této monitorovací zprávy
</t>
        </r>
      </text>
    </comment>
    <comment ref="G9" authorId="1">
      <text>
        <r>
          <rPr>
            <sz val="8"/>
            <rFont val="Tahoma"/>
            <family val="0"/>
          </rPr>
          <t xml:space="preserve">Je zadán vzorec: Podíl aktuálně prokazovaných nákladů vůči platnému rozpočtu
</t>
        </r>
      </text>
    </comment>
    <comment ref="H9" authorId="1">
      <text>
        <r>
          <rPr>
            <sz val="8"/>
            <rFont val="Tahoma"/>
            <family val="0"/>
          </rPr>
          <t xml:space="preserve">Je zadán vzorec: Podíl prokazovaných a už prokázaných a schválených nákladů vůči platnému rozpočtu
</t>
        </r>
      </text>
    </comment>
    <comment ref="I9" authorId="1">
      <text>
        <r>
          <rPr>
            <sz val="8"/>
            <rFont val="Tahoma"/>
            <family val="0"/>
          </rPr>
          <t>Uveďte čísla dokladů, pod kterými jsou všechny výdaje relevantní pro danou položku rozpočtu uvedeny v soupisce účetních dokladů</t>
        </r>
        <r>
          <rPr>
            <sz val="8"/>
            <rFont val="Tahoma"/>
            <family val="0"/>
          </rPr>
          <t xml:space="preserve">
</t>
        </r>
      </text>
    </comment>
    <comment ref="B9" authorId="2">
      <text>
        <r>
          <rPr>
            <sz val="8"/>
            <rFont val="Tahoma"/>
            <family val="2"/>
          </rPr>
          <t>Vyplňte název položky rozpočtu v souladu se schváleným rozpočtem projektu obsaženým v grantové smlouvě, případně – pokud jste provedli nepodstatné změny rozpočtu - podle aktuálně platného rozpočtu vzniklého poté, co jste rozpočet upravili v souladu s pravidly danými Projektovou příručkou OPPA.</t>
        </r>
      </text>
    </comment>
  </commentList>
</comments>
</file>

<file path=xl/sharedStrings.xml><?xml version="1.0" encoding="utf-8"?>
<sst xmlns="http://schemas.openxmlformats.org/spreadsheetml/2006/main" count="135" uniqueCount="125">
  <si>
    <t>Datum</t>
  </si>
  <si>
    <t xml:space="preserve">  </t>
  </si>
  <si>
    <t>Rozpočet</t>
  </si>
  <si>
    <t>Platný rozpočet (schválený či upravený příjemcem) v Kč</t>
  </si>
  <si>
    <t>Dosud prokázáno v % (vůči platnému rozpočtu)</t>
  </si>
  <si>
    <r>
      <t>Aktuálně prokazováno v %</t>
    </r>
    <r>
      <rPr>
        <sz val="10"/>
        <rFont val="Arial CE"/>
        <family val="2"/>
      </rPr>
      <t xml:space="preserve"> (vůči platnému rozpočtu)</t>
    </r>
  </si>
  <si>
    <t xml:space="preserve">Součet: dříve + aktuálně prokázáno v % </t>
  </si>
  <si>
    <t>Pořadová čísla účetních dokladů na soupisce</t>
  </si>
  <si>
    <t>Typy nákladů</t>
  </si>
  <si>
    <t>Kód</t>
  </si>
  <si>
    <t>Osobní náklady</t>
  </si>
  <si>
    <t>Pracovní smlouva</t>
  </si>
  <si>
    <t>1.1</t>
  </si>
  <si>
    <t>1.2</t>
  </si>
  <si>
    <t>DPČ</t>
  </si>
  <si>
    <t>1.3</t>
  </si>
  <si>
    <t>DPP</t>
  </si>
  <si>
    <t>1.4</t>
  </si>
  <si>
    <t>Autorský honorář</t>
  </si>
  <si>
    <t>Cestovní náhrady</t>
  </si>
  <si>
    <t>2.1</t>
  </si>
  <si>
    <t>Cestovné pro místní personál</t>
  </si>
  <si>
    <t>2.2</t>
  </si>
  <si>
    <t>Cestovné pro zahraniční personál</t>
  </si>
  <si>
    <t>Neodpisovaný hmotný majetek</t>
  </si>
  <si>
    <t>3.1</t>
  </si>
  <si>
    <t>Zařízení a vybavení</t>
  </si>
  <si>
    <t>Neodpisovaný nehmotný majetek</t>
  </si>
  <si>
    <t>3.2</t>
  </si>
  <si>
    <t>Odpisovaný nehmotný majetek</t>
  </si>
  <si>
    <t>3.3</t>
  </si>
  <si>
    <t>3.4</t>
  </si>
  <si>
    <t>Výukový a výrobní materiál/pomůcky</t>
  </si>
  <si>
    <t>Služby</t>
  </si>
  <si>
    <t>Přímá podpora</t>
  </si>
  <si>
    <t>5.1</t>
  </si>
  <si>
    <t>Mzdové příspěvky cílové skupině</t>
  </si>
  <si>
    <t>5.2</t>
  </si>
  <si>
    <t>Stravné, cestovné a ubytování cílové skupiny</t>
  </si>
  <si>
    <t>5.3</t>
  </si>
  <si>
    <t>Jiné</t>
  </si>
  <si>
    <t>Křížové financování</t>
  </si>
  <si>
    <t>6.1</t>
  </si>
  <si>
    <t>Odpisovaný hmotný majetek</t>
  </si>
  <si>
    <t>6.2</t>
  </si>
  <si>
    <t>Stavební úpravy</t>
  </si>
  <si>
    <t>6.3</t>
  </si>
  <si>
    <t>Neodpisovaný nábytek</t>
  </si>
  <si>
    <t>Nepřímé náklady</t>
  </si>
  <si>
    <t>Celkové náklady projektu</t>
  </si>
  <si>
    <t>9</t>
  </si>
  <si>
    <t>Celkové přímé náklady projektu bez křížového financování</t>
  </si>
  <si>
    <t>Aktuálně prokazované náklady v Kč</t>
  </si>
  <si>
    <t>Dosud schválené náklady v Kč</t>
  </si>
  <si>
    <t>Název projektu</t>
  </si>
  <si>
    <t>Registrační číslo</t>
  </si>
  <si>
    <t>1.2.1</t>
  </si>
  <si>
    <t>1.2.2</t>
  </si>
  <si>
    <t>1.2.3</t>
  </si>
  <si>
    <t>manažer projektu</t>
  </si>
  <si>
    <t>vedoucí skupiny metodiků</t>
  </si>
  <si>
    <t>metodici projektu</t>
  </si>
  <si>
    <t>1.3.1</t>
  </si>
  <si>
    <t>1.3.2</t>
  </si>
  <si>
    <t>1.3.3</t>
  </si>
  <si>
    <t>1.3.4</t>
  </si>
  <si>
    <t>odborní garanti</t>
  </si>
  <si>
    <t>průvodci</t>
  </si>
  <si>
    <t>výtvarník, grafik</t>
  </si>
  <si>
    <t>externí odborní pracovníci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</si>
  <si>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</si>
  <si>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</si>
  <si>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</si>
  <si>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</si>
  <si>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</si>
  <si>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</si>
  <si>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</si>
  <si>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</si>
  <si>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</si>
  <si>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</t>
  </si>
  <si>
    <t>notebook</t>
  </si>
  <si>
    <t>stolní PC sestava</t>
  </si>
  <si>
    <t>multifunkční zařízení pro intenzívní využití</t>
  </si>
  <si>
    <t>přenosný dataprojektor</t>
  </si>
  <si>
    <t>digitální videokamera</t>
  </si>
  <si>
    <t>digitální fotoaparát</t>
  </si>
  <si>
    <t>interaktivní tabule</t>
  </si>
  <si>
    <t>ozvučení učebny</t>
  </si>
  <si>
    <t>vizualizér</t>
  </si>
  <si>
    <t>laminátor</t>
  </si>
  <si>
    <t>3.2.1</t>
  </si>
  <si>
    <t>3.2.2</t>
  </si>
  <si>
    <t>3.2.3</t>
  </si>
  <si>
    <t>kancelářský balík</t>
  </si>
  <si>
    <t>grafický software Corel Draw</t>
  </si>
  <si>
    <t>grafický software Adobe Photoshop Extended</t>
  </si>
  <si>
    <t>3.4.1</t>
  </si>
  <si>
    <t>3.4.2</t>
  </si>
  <si>
    <t>3.4.3</t>
  </si>
  <si>
    <t>odborná literatura</t>
  </si>
  <si>
    <t>nástroje pro výrobu didaktických pomůcek</t>
  </si>
  <si>
    <t>kancelářský materiál pro výrobu didaktických pomůcek</t>
  </si>
  <si>
    <t>4.1</t>
  </si>
  <si>
    <t>4.2</t>
  </si>
  <si>
    <t>lektorné na vzdělávací semináře</t>
  </si>
  <si>
    <t>tisky pracovních listů</t>
  </si>
  <si>
    <t>5.2.1</t>
  </si>
  <si>
    <t>5.2.2</t>
  </si>
  <si>
    <t>5.2.3</t>
  </si>
  <si>
    <t>stravné na vzdělávací seminář</t>
  </si>
  <si>
    <t>cestovné na vzdělávací seminář</t>
  </si>
  <si>
    <t>ubytování na vzdělávací seminář</t>
  </si>
  <si>
    <t>CZ.2.17/3.1.00/32718</t>
  </si>
  <si>
    <t>Trojské trumfy pražským školám</t>
  </si>
  <si>
    <t>1,5,10,15,16,17</t>
  </si>
  <si>
    <t>5,10,16,17</t>
  </si>
  <si>
    <t>11,13</t>
  </si>
  <si>
    <t>14</t>
  </si>
  <si>
    <t>12</t>
  </si>
  <si>
    <t>11,12,13,14</t>
  </si>
  <si>
    <t>4</t>
  </si>
  <si>
    <t>2</t>
  </si>
  <si>
    <t>6,7,8,9</t>
  </si>
  <si>
    <t>3</t>
  </si>
  <si>
    <t>2,3,6,7,8,9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</si>
</sst>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\r\r"/>
    <numFmt numFmtId="165" formatCode="0\3/06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%;[Red]\&gt;\100%"/>
  </numFmts>
  <fonts count="30">
    <font>
      <sz val="10"/>
      <name val="Arial CE"/>
      <family val="0"/>
    </font>
    <font>
      <b/>
      <sz val="12"/>
      <color indexed="6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19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9" borderId="13" xfId="0" applyFill="1" applyBorder="1" applyAlignment="1">
      <alignment horizontal="left" vertical="center"/>
    </xf>
    <xf numFmtId="0" fontId="0" fillId="19" borderId="14" xfId="0" applyFill="1" applyBorder="1" applyAlignment="1">
      <alignment horizontal="left" vertical="center" wrapText="1"/>
    </xf>
    <xf numFmtId="49" fontId="0" fillId="19" borderId="15" xfId="0" applyNumberFormat="1" applyFill="1" applyBorder="1" applyAlignment="1">
      <alignment wrapText="1"/>
    </xf>
    <xf numFmtId="0" fontId="0" fillId="0" borderId="0" xfId="0" applyFill="1" applyAlignment="1">
      <alignment vertical="center"/>
    </xf>
    <xf numFmtId="49" fontId="0" fillId="0" borderId="15" xfId="0" applyNumberFormat="1" applyBorder="1" applyAlignment="1">
      <alignment wrapText="1"/>
    </xf>
    <xf numFmtId="49" fontId="0" fillId="19" borderId="13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19" borderId="16" xfId="0" applyNumberFormat="1" applyFill="1" applyBorder="1" applyAlignment="1">
      <alignment wrapText="1"/>
    </xf>
    <xf numFmtId="49" fontId="0" fillId="19" borderId="17" xfId="0" applyNumberFormat="1" applyFill="1" applyBorder="1" applyAlignment="1">
      <alignment wrapText="1"/>
    </xf>
    <xf numFmtId="0" fontId="0" fillId="0" borderId="0" xfId="0" applyBorder="1" applyAlignment="1">
      <alignment vertical="center"/>
    </xf>
    <xf numFmtId="49" fontId="0" fillId="19" borderId="18" xfId="0" applyNumberFormat="1" applyFill="1" applyBorder="1" applyAlignment="1">
      <alignment wrapText="1"/>
    </xf>
    <xf numFmtId="49" fontId="0" fillId="19" borderId="19" xfId="0" applyNumberForma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9" borderId="20" xfId="0" applyFill="1" applyBorder="1" applyAlignment="1">
      <alignment horizontal="center" vertical="center" wrapText="1"/>
    </xf>
    <xf numFmtId="49" fontId="0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19" borderId="20" xfId="0" applyFont="1" applyFill="1" applyBorder="1" applyAlignment="1">
      <alignment horizontal="center" vertical="center" wrapText="1"/>
    </xf>
    <xf numFmtId="49" fontId="0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>
      <alignment horizontal="center" vertical="center" wrapText="1"/>
    </xf>
    <xf numFmtId="4" fontId="0" fillId="19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19" borderId="15" xfId="0" applyNumberFormat="1" applyFill="1" applyBorder="1" applyAlignment="1">
      <alignment horizontal="center" vertical="center" wrapText="1"/>
    </xf>
    <xf numFmtId="4" fontId="0" fillId="19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19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19" borderId="15" xfId="0" applyNumberFormat="1" applyFont="1" applyFill="1" applyBorder="1" applyAlignment="1" applyProtection="1">
      <alignment horizontal="center" vertical="center"/>
      <protection locked="0"/>
    </xf>
    <xf numFmtId="4" fontId="0" fillId="19" borderId="19" xfId="0" applyNumberFormat="1" applyFont="1" applyFill="1" applyBorder="1" applyAlignment="1" applyProtection="1">
      <alignment horizontal="center" vertical="center"/>
      <protection locked="0"/>
    </xf>
    <xf numFmtId="4" fontId="0" fillId="19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0" fontId="1" fillId="0" borderId="10" xfId="47" applyNumberFormat="1" applyFont="1" applyBorder="1" applyAlignment="1">
      <alignment horizontal="center" vertical="center"/>
    </xf>
    <xf numFmtId="10" fontId="0" fillId="0" borderId="11" xfId="47" applyNumberFormat="1" applyFont="1" applyBorder="1" applyAlignment="1">
      <alignment horizontal="center" vertical="center"/>
    </xf>
    <xf numFmtId="10" fontId="0" fillId="19" borderId="15" xfId="47" applyNumberFormat="1" applyFont="1" applyFill="1" applyBorder="1" applyAlignment="1">
      <alignment horizontal="center" vertical="center" wrapText="1"/>
    </xf>
    <xf numFmtId="10" fontId="0" fillId="19" borderId="15" xfId="47" applyNumberFormat="1" applyFont="1" applyFill="1" applyBorder="1" applyAlignment="1" applyProtection="1">
      <alignment horizontal="center" vertical="center" wrapText="1"/>
      <protection locked="0"/>
    </xf>
    <xf numFmtId="10" fontId="0" fillId="0" borderId="15" xfId="47" applyNumberFormat="1" applyFont="1" applyFill="1" applyBorder="1" applyAlignment="1" applyProtection="1">
      <alignment horizontal="center" vertical="center" wrapText="1"/>
      <protection locked="0"/>
    </xf>
    <xf numFmtId="10" fontId="0" fillId="19" borderId="17" xfId="47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47" applyNumberFormat="1" applyFont="1" applyAlignment="1">
      <alignment horizontal="center" vertical="center"/>
    </xf>
    <xf numFmtId="10" fontId="0" fillId="0" borderId="0" xfId="47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19" borderId="15" xfId="0" applyNumberForma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19" borderId="15" xfId="47" applyNumberFormat="1" applyFont="1" applyFill="1" applyBorder="1" applyAlignment="1">
      <alignment horizontal="center" vertical="center" wrapText="1"/>
    </xf>
    <xf numFmtId="10" fontId="4" fillId="0" borderId="0" xfId="47" applyNumberFormat="1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horizontal="center" vertical="center" wrapText="1"/>
      <protection locked="0"/>
    </xf>
    <xf numFmtId="10" fontId="0" fillId="19" borderId="23" xfId="47" applyNumberFormat="1" applyFont="1" applyFill="1" applyBorder="1" applyAlignment="1" applyProtection="1">
      <alignment horizontal="center" vertical="center" wrapText="1"/>
      <protection locked="0"/>
    </xf>
    <xf numFmtId="10" fontId="0" fillId="19" borderId="14" xfId="47" applyNumberFormat="1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2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7" fillId="19" borderId="25" xfId="0" applyFont="1" applyFill="1" applyBorder="1" applyAlignment="1">
      <alignment horizontal="left" vertical="center"/>
    </xf>
    <xf numFmtId="0" fontId="7" fillId="19" borderId="26" xfId="0" applyFont="1" applyFill="1" applyBorder="1" applyAlignment="1">
      <alignment horizontal="left" vertical="center"/>
    </xf>
    <xf numFmtId="0" fontId="7" fillId="19" borderId="27" xfId="0" applyFont="1" applyFill="1" applyBorder="1" applyAlignment="1">
      <alignment horizontal="left" vertical="center"/>
    </xf>
    <xf numFmtId="0" fontId="7" fillId="19" borderId="28" xfId="0" applyFont="1" applyFill="1" applyBorder="1" applyAlignment="1">
      <alignment horizontal="left" vertical="center"/>
    </xf>
    <xf numFmtId="49" fontId="9" fillId="19" borderId="29" xfId="0" applyNumberFormat="1" applyFont="1" applyFill="1" applyBorder="1" applyAlignment="1">
      <alignment horizontal="left" vertical="center" wrapText="1"/>
    </xf>
    <xf numFmtId="49" fontId="9" fillId="19" borderId="30" xfId="0" applyNumberFormat="1" applyFont="1" applyFill="1" applyBorder="1" applyAlignment="1">
      <alignment horizontal="left" vertical="center" wrapText="1"/>
    </xf>
    <xf numFmtId="49" fontId="9" fillId="19" borderId="16" xfId="0" applyNumberFormat="1" applyFont="1" applyFill="1" applyBorder="1" applyAlignment="1">
      <alignment horizontal="left" vertical="center" wrapText="1"/>
    </xf>
    <xf numFmtId="49" fontId="9" fillId="19" borderId="17" xfId="0" applyNumberFormat="1" applyFont="1" applyFill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8</xdr:col>
      <xdr:colOff>1333500</xdr:colOff>
      <xdr:row>2</xdr:row>
      <xdr:rowOff>228600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829175" y="0"/>
          <a:ext cx="58578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 PŘEHLED NÁKLADŮ PROJEKTU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Příloha monitorovací zprávy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.125" style="1" customWidth="1"/>
    <col min="2" max="2" width="38.625" style="1" customWidth="1"/>
    <col min="3" max="4" width="15.00390625" style="52" customWidth="1"/>
    <col min="5" max="5" width="10.125" style="61" customWidth="1"/>
    <col min="6" max="6" width="15.25390625" style="52" customWidth="1"/>
    <col min="7" max="7" width="11.25390625" style="68" customWidth="1"/>
    <col min="8" max="8" width="11.375" style="61" customWidth="1"/>
    <col min="9" max="9" width="17.875" style="32" customWidth="1"/>
    <col min="10" max="16384" width="9.125" style="1" customWidth="1"/>
  </cols>
  <sheetData>
    <row r="1" spans="1:9" s="5" customFormat="1" ht="18">
      <c r="A1" s="4"/>
      <c r="B1" s="4"/>
      <c r="C1" s="39"/>
      <c r="D1" s="39"/>
      <c r="E1" s="54"/>
      <c r="F1" s="39"/>
      <c r="G1" s="62"/>
      <c r="H1" s="54"/>
      <c r="I1" s="21"/>
    </row>
    <row r="2" spans="1:9" s="5" customFormat="1" ht="15.75">
      <c r="A2" s="6"/>
      <c r="B2" s="6"/>
      <c r="C2" s="39"/>
      <c r="D2" s="39"/>
      <c r="E2" s="54"/>
      <c r="F2" s="39"/>
      <c r="G2" s="63"/>
      <c r="H2" s="54"/>
      <c r="I2" s="21"/>
    </row>
    <row r="3" spans="1:9" s="7" customFormat="1" ht="18.75" customHeight="1">
      <c r="A3" s="7" t="s">
        <v>1</v>
      </c>
      <c r="C3" s="40"/>
      <c r="D3" s="40"/>
      <c r="E3" s="55"/>
      <c r="F3" s="40"/>
      <c r="G3" s="64"/>
      <c r="H3" s="55"/>
      <c r="I3" s="22"/>
    </row>
    <row r="4" spans="1:9" s="18" customFormat="1" ht="13.5" thickBot="1">
      <c r="A4" s="78"/>
      <c r="B4" s="78"/>
      <c r="C4" s="78"/>
      <c r="D4" s="78"/>
      <c r="E4" s="78"/>
      <c r="F4" s="78"/>
      <c r="G4" s="78"/>
      <c r="H4" s="78"/>
      <c r="I4" s="78"/>
    </row>
    <row r="5" spans="1:10" s="18" customFormat="1" ht="12.75" customHeight="1">
      <c r="A5" s="84" t="s">
        <v>55</v>
      </c>
      <c r="B5" s="85"/>
      <c r="C5" s="91" t="s">
        <v>112</v>
      </c>
      <c r="D5" s="92"/>
      <c r="E5" s="92"/>
      <c r="F5" s="92"/>
      <c r="G5" s="92"/>
      <c r="H5" s="92"/>
      <c r="I5" s="93"/>
      <c r="J5" s="77"/>
    </row>
    <row r="6" spans="1:10" s="18" customFormat="1" ht="13.5" customHeight="1" thickBot="1">
      <c r="A6" s="86" t="s">
        <v>54</v>
      </c>
      <c r="B6" s="87"/>
      <c r="C6" s="94" t="s">
        <v>113</v>
      </c>
      <c r="D6" s="95"/>
      <c r="E6" s="95"/>
      <c r="F6" s="95"/>
      <c r="G6" s="95"/>
      <c r="H6" s="95"/>
      <c r="I6" s="96"/>
      <c r="J6" s="77"/>
    </row>
    <row r="7" spans="1:9" s="18" customFormat="1" ht="12.75">
      <c r="A7" s="88"/>
      <c r="B7" s="89"/>
      <c r="C7" s="89"/>
      <c r="D7" s="89"/>
      <c r="E7" s="89"/>
      <c r="F7" s="89"/>
      <c r="G7" s="89"/>
      <c r="H7" s="89"/>
      <c r="I7" s="90"/>
    </row>
    <row r="8" spans="1:9" ht="12.75">
      <c r="A8" s="82" t="s">
        <v>2</v>
      </c>
      <c r="B8" s="83"/>
      <c r="C8" s="79"/>
      <c r="D8" s="80"/>
      <c r="E8" s="80"/>
      <c r="F8" s="80"/>
      <c r="G8" s="80"/>
      <c r="H8" s="80"/>
      <c r="I8" s="81"/>
    </row>
    <row r="9" spans="1:9" ht="63.75">
      <c r="A9" s="9" t="s">
        <v>9</v>
      </c>
      <c r="B9" s="10" t="s">
        <v>8</v>
      </c>
      <c r="C9" s="41" t="s">
        <v>3</v>
      </c>
      <c r="D9" s="41" t="s">
        <v>53</v>
      </c>
      <c r="E9" s="56" t="s">
        <v>4</v>
      </c>
      <c r="F9" s="41" t="s">
        <v>52</v>
      </c>
      <c r="G9" s="65" t="s">
        <v>5</v>
      </c>
      <c r="H9" s="69" t="s">
        <v>6</v>
      </c>
      <c r="I9" s="23" t="s">
        <v>7</v>
      </c>
    </row>
    <row r="10" spans="1:9" ht="12.75">
      <c r="A10" s="14">
        <v>1</v>
      </c>
      <c r="B10" s="11" t="s">
        <v>10</v>
      </c>
      <c r="C10" s="42">
        <v>2796640</v>
      </c>
      <c r="D10" s="33">
        <v>191414</v>
      </c>
      <c r="E10" s="57">
        <f aca="true" t="shared" si="0" ref="E10:E49">IF(C10&gt;0,D10/C10," ")</f>
        <v>0.06844427598832885</v>
      </c>
      <c r="F10" s="33">
        <v>259599</v>
      </c>
      <c r="G10" s="57">
        <f aca="true" t="shared" si="1" ref="G10:G50">IF(C10&gt;0,F10/C10," ")</f>
        <v>0.09282531895417358</v>
      </c>
      <c r="H10" s="57">
        <f>IF(C10&gt;0,(F10+D10)/C10,0)</f>
        <v>0.16126959494250243</v>
      </c>
      <c r="I10" s="24" t="s">
        <v>114</v>
      </c>
    </row>
    <row r="11" spans="1:9" s="12" customFormat="1" ht="12.75">
      <c r="A11" s="15" t="s">
        <v>12</v>
      </c>
      <c r="B11" s="13" t="s">
        <v>11</v>
      </c>
      <c r="C11" s="43">
        <v>0</v>
      </c>
      <c r="D11" s="34"/>
      <c r="E11" s="58" t="str">
        <f t="shared" si="0"/>
        <v> </v>
      </c>
      <c r="F11" s="34"/>
      <c r="G11" s="58" t="str">
        <f t="shared" si="1"/>
        <v> </v>
      </c>
      <c r="H11" s="58">
        <f aca="true" t="shared" si="2" ref="H11:H21">IF(C11&gt;0,(F11+D11)/C11,)</f>
        <v>0</v>
      </c>
      <c r="I11" s="25"/>
    </row>
    <row r="12" spans="1:9" s="12" customFormat="1" ht="12.75">
      <c r="A12" s="15" t="s">
        <v>13</v>
      </c>
      <c r="B12" s="13" t="s">
        <v>14</v>
      </c>
      <c r="C12" s="43">
        <v>2100240</v>
      </c>
      <c r="D12" s="34">
        <v>158714</v>
      </c>
      <c r="E12" s="58">
        <f t="shared" si="0"/>
        <v>0.07556945872852626</v>
      </c>
      <c r="F12" s="34">
        <v>213699</v>
      </c>
      <c r="G12" s="58">
        <f t="shared" si="1"/>
        <v>0.10174980002285453</v>
      </c>
      <c r="H12" s="58">
        <f t="shared" si="2"/>
        <v>0.1773192587513808</v>
      </c>
      <c r="I12" s="25" t="s">
        <v>114</v>
      </c>
    </row>
    <row r="13" spans="1:9" s="12" customFormat="1" ht="12.75">
      <c r="A13" s="15" t="s">
        <v>56</v>
      </c>
      <c r="B13" s="13" t="s">
        <v>59</v>
      </c>
      <c r="C13" s="43">
        <v>426120</v>
      </c>
      <c r="D13" s="34">
        <v>37386</v>
      </c>
      <c r="E13" s="58">
        <f t="shared" si="0"/>
        <v>0.08773584905660377</v>
      </c>
      <c r="F13" s="34">
        <v>51992</v>
      </c>
      <c r="G13" s="58">
        <f>IF(C13&gt;0,F13/C13," ")</f>
        <v>0.1220125786163522</v>
      </c>
      <c r="H13" s="58">
        <f t="shared" si="2"/>
        <v>0.20974842767295598</v>
      </c>
      <c r="I13" s="25" t="s">
        <v>114</v>
      </c>
    </row>
    <row r="14" spans="1:9" s="12" customFormat="1" ht="12.75">
      <c r="A14" s="15" t="s">
        <v>57</v>
      </c>
      <c r="B14" s="13" t="s">
        <v>60</v>
      </c>
      <c r="C14" s="43">
        <v>426120</v>
      </c>
      <c r="D14" s="34">
        <v>34840</v>
      </c>
      <c r="E14" s="58">
        <f t="shared" si="0"/>
        <v>0.08176100628930817</v>
      </c>
      <c r="F14" s="34">
        <v>34572</v>
      </c>
      <c r="G14" s="58">
        <f>IF(C14&gt;0,F14/C14," ")</f>
        <v>0.08113207547169811</v>
      </c>
      <c r="H14" s="58">
        <f t="shared" si="2"/>
        <v>0.16289308176100628</v>
      </c>
      <c r="I14" s="25" t="s">
        <v>114</v>
      </c>
    </row>
    <row r="15" spans="1:9" s="12" customFormat="1" ht="12.75">
      <c r="A15" s="15" t="s">
        <v>58</v>
      </c>
      <c r="B15" s="13" t="s">
        <v>61</v>
      </c>
      <c r="C15" s="43">
        <v>1248000</v>
      </c>
      <c r="D15" s="34">
        <v>86488</v>
      </c>
      <c r="E15" s="58">
        <f t="shared" si="0"/>
        <v>0.06930128205128205</v>
      </c>
      <c r="F15" s="34">
        <v>127135</v>
      </c>
      <c r="G15" s="58">
        <f>IF(C15&gt;0,F15/C15," ")</f>
        <v>0.1018709935897436</v>
      </c>
      <c r="H15" s="58">
        <f t="shared" si="2"/>
        <v>0.17117227564102563</v>
      </c>
      <c r="I15" s="25" t="s">
        <v>114</v>
      </c>
    </row>
    <row r="16" spans="1:9" s="12" customFormat="1" ht="12.75">
      <c r="A16" s="15" t="s">
        <v>15</v>
      </c>
      <c r="B16" s="13" t="s">
        <v>16</v>
      </c>
      <c r="C16" s="43">
        <v>696400</v>
      </c>
      <c r="D16" s="34">
        <v>32700</v>
      </c>
      <c r="E16" s="58">
        <f t="shared" si="0"/>
        <v>0.04695577254451465</v>
      </c>
      <c r="F16" s="34">
        <v>45900</v>
      </c>
      <c r="G16" s="58">
        <f t="shared" si="1"/>
        <v>0.06591039632395175</v>
      </c>
      <c r="H16" s="58">
        <f t="shared" si="2"/>
        <v>0.1128661688684664</v>
      </c>
      <c r="I16" s="25" t="s">
        <v>114</v>
      </c>
    </row>
    <row r="17" spans="1:9" s="12" customFormat="1" ht="12.75">
      <c r="A17" s="15" t="s">
        <v>62</v>
      </c>
      <c r="B17" s="13" t="s">
        <v>66</v>
      </c>
      <c r="C17" s="43">
        <v>388800</v>
      </c>
      <c r="D17" s="34">
        <v>22800</v>
      </c>
      <c r="E17" s="58">
        <f t="shared" si="0"/>
        <v>0.05864197530864197</v>
      </c>
      <c r="F17" s="34">
        <v>26400</v>
      </c>
      <c r="G17" s="58">
        <f t="shared" si="1"/>
        <v>0.06790123456790123</v>
      </c>
      <c r="H17" s="58">
        <f t="shared" si="2"/>
        <v>0.12654320987654322</v>
      </c>
      <c r="I17" s="25" t="s">
        <v>114</v>
      </c>
    </row>
    <row r="18" spans="1:9" s="12" customFormat="1" ht="12.75">
      <c r="A18" s="15" t="s">
        <v>63</v>
      </c>
      <c r="B18" s="13" t="s">
        <v>67</v>
      </c>
      <c r="C18" s="43">
        <v>77600</v>
      </c>
      <c r="D18" s="34"/>
      <c r="E18" s="58">
        <f t="shared" si="0"/>
        <v>0</v>
      </c>
      <c r="F18" s="34"/>
      <c r="G18" s="58">
        <f t="shared" si="1"/>
        <v>0</v>
      </c>
      <c r="H18" s="58">
        <f t="shared" si="2"/>
        <v>0</v>
      </c>
      <c r="I18" s="25"/>
    </row>
    <row r="19" spans="1:9" s="12" customFormat="1" ht="12.75">
      <c r="A19" s="15" t="s">
        <v>64</v>
      </c>
      <c r="B19" s="13" t="s">
        <v>68</v>
      </c>
      <c r="C19" s="43">
        <v>216000</v>
      </c>
      <c r="D19" s="34">
        <v>9900</v>
      </c>
      <c r="E19" s="58">
        <f t="shared" si="0"/>
        <v>0.04583333333333333</v>
      </c>
      <c r="F19" s="34">
        <v>19500</v>
      </c>
      <c r="G19" s="58">
        <f t="shared" si="1"/>
        <v>0.09027777777777778</v>
      </c>
      <c r="H19" s="58">
        <f t="shared" si="2"/>
        <v>0.1361111111111111</v>
      </c>
      <c r="I19" s="25" t="s">
        <v>115</v>
      </c>
    </row>
    <row r="20" spans="1:9" s="12" customFormat="1" ht="12.75">
      <c r="A20" s="15" t="s">
        <v>65</v>
      </c>
      <c r="B20" s="13" t="s">
        <v>69</v>
      </c>
      <c r="C20" s="43">
        <v>14000</v>
      </c>
      <c r="D20" s="34"/>
      <c r="E20" s="58">
        <f t="shared" si="0"/>
        <v>0</v>
      </c>
      <c r="F20" s="34"/>
      <c r="G20" s="58">
        <f t="shared" si="1"/>
        <v>0</v>
      </c>
      <c r="H20" s="58">
        <f t="shared" si="2"/>
        <v>0</v>
      </c>
      <c r="I20" s="25"/>
    </row>
    <row r="21" spans="1:9" s="12" customFormat="1" ht="12.75">
      <c r="A21" s="15" t="s">
        <v>17</v>
      </c>
      <c r="B21" s="13" t="s">
        <v>18</v>
      </c>
      <c r="C21" s="43">
        <v>0</v>
      </c>
      <c r="D21" s="34"/>
      <c r="E21" s="58" t="str">
        <f t="shared" si="0"/>
        <v> </v>
      </c>
      <c r="F21" s="34"/>
      <c r="G21" s="58" t="str">
        <f t="shared" si="1"/>
        <v> </v>
      </c>
      <c r="H21" s="58">
        <f t="shared" si="2"/>
        <v>0</v>
      </c>
      <c r="I21" s="25"/>
    </row>
    <row r="22" spans="1:9" s="12" customFormat="1" ht="12.75">
      <c r="A22" s="14">
        <v>2</v>
      </c>
      <c r="B22" s="11" t="s">
        <v>19</v>
      </c>
      <c r="C22" s="42">
        <v>0</v>
      </c>
      <c r="D22" s="33"/>
      <c r="E22" s="57" t="str">
        <f t="shared" si="0"/>
        <v> </v>
      </c>
      <c r="F22" s="33"/>
      <c r="G22" s="57" t="str">
        <f t="shared" si="1"/>
        <v> </v>
      </c>
      <c r="H22" s="57">
        <f>IF(C22&gt;0,(F22+D22)/C22,0)</f>
        <v>0</v>
      </c>
      <c r="I22" s="24"/>
    </row>
    <row r="23" spans="1:9" s="12" customFormat="1" ht="12.75">
      <c r="A23" s="15" t="s">
        <v>20</v>
      </c>
      <c r="B23" s="13" t="s">
        <v>21</v>
      </c>
      <c r="C23" s="43">
        <v>0</v>
      </c>
      <c r="D23" s="34"/>
      <c r="E23" s="58" t="str">
        <f t="shared" si="0"/>
        <v> </v>
      </c>
      <c r="F23" s="34"/>
      <c r="G23" s="58" t="str">
        <f t="shared" si="1"/>
        <v> </v>
      </c>
      <c r="H23" s="58">
        <f>IF(C23&gt;0,(F23+D23)/C23,)</f>
        <v>0</v>
      </c>
      <c r="I23" s="25"/>
    </row>
    <row r="24" spans="1:9" s="12" customFormat="1" ht="12.75">
      <c r="A24" s="15" t="s">
        <v>22</v>
      </c>
      <c r="B24" s="13" t="s">
        <v>23</v>
      </c>
      <c r="C24" s="43">
        <v>0</v>
      </c>
      <c r="D24" s="34"/>
      <c r="E24" s="58" t="str">
        <f t="shared" si="0"/>
        <v> </v>
      </c>
      <c r="F24" s="34"/>
      <c r="G24" s="58" t="str">
        <f t="shared" si="1"/>
        <v> </v>
      </c>
      <c r="H24" s="58">
        <f>IF(C24&gt;0,(F24+D24)/C24,)</f>
        <v>0</v>
      </c>
      <c r="I24" s="25"/>
    </row>
    <row r="25" spans="1:9" s="12" customFormat="1" ht="12.75">
      <c r="A25" s="14">
        <v>3</v>
      </c>
      <c r="B25" s="11" t="s">
        <v>26</v>
      </c>
      <c r="C25" s="42">
        <v>303171.26</v>
      </c>
      <c r="D25" s="33">
        <v>43942</v>
      </c>
      <c r="E25" s="57">
        <f t="shared" si="0"/>
        <v>0.144941179450849</v>
      </c>
      <c r="F25" s="33">
        <v>102645</v>
      </c>
      <c r="G25" s="57">
        <f t="shared" si="1"/>
        <v>0.33857101098567194</v>
      </c>
      <c r="H25" s="57">
        <f>IF(C25&gt;0,(F25+D25)/C25,0)</f>
        <v>0.48351219043652094</v>
      </c>
      <c r="I25" s="24" t="s">
        <v>119</v>
      </c>
    </row>
    <row r="26" spans="1:9" s="12" customFormat="1" ht="12.75">
      <c r="A26" s="15" t="s">
        <v>25</v>
      </c>
      <c r="B26" s="13" t="s">
        <v>24</v>
      </c>
      <c r="C26" s="43">
        <v>231982.17</v>
      </c>
      <c r="D26" s="34">
        <v>17827</v>
      </c>
      <c r="E26" s="58">
        <f t="shared" si="0"/>
        <v>0.07684642315398636</v>
      </c>
      <c r="F26" s="34">
        <v>102645</v>
      </c>
      <c r="G26" s="58">
        <f t="shared" si="1"/>
        <v>0.4424693501228995</v>
      </c>
      <c r="H26" s="58">
        <f>IF(C26&gt;0,(F26+D26)/C26,)</f>
        <v>0.5193157732768858</v>
      </c>
      <c r="I26" s="25" t="s">
        <v>119</v>
      </c>
    </row>
    <row r="27" spans="1:9" s="12" customFormat="1" ht="12.75">
      <c r="A27" s="15" t="s">
        <v>79</v>
      </c>
      <c r="B27" s="13" t="s">
        <v>80</v>
      </c>
      <c r="C27" s="43">
        <v>71400</v>
      </c>
      <c r="D27" s="34"/>
      <c r="E27" s="58">
        <f t="shared" si="0"/>
        <v>0</v>
      </c>
      <c r="F27" s="34">
        <v>65868</v>
      </c>
      <c r="G27" s="58">
        <f t="shared" si="1"/>
        <v>0.9225210084033614</v>
      </c>
      <c r="H27" s="58">
        <f aca="true" t="shared" si="3" ref="H27:H63">IF(C27&gt;0,(F27+D27)/C27,)</f>
        <v>0.9225210084033614</v>
      </c>
      <c r="I27" s="25" t="s">
        <v>116</v>
      </c>
    </row>
    <row r="28" spans="1:9" s="12" customFormat="1" ht="12.75">
      <c r="A28" s="15" t="s">
        <v>70</v>
      </c>
      <c r="B28" s="13" t="s">
        <v>81</v>
      </c>
      <c r="C28" s="43">
        <v>19040</v>
      </c>
      <c r="D28" s="34">
        <v>17827</v>
      </c>
      <c r="E28" s="58">
        <f t="shared" si="0"/>
        <v>0.9362920168067227</v>
      </c>
      <c r="F28" s="34"/>
      <c r="G28" s="58">
        <f t="shared" si="1"/>
        <v>0</v>
      </c>
      <c r="H28" s="58">
        <f t="shared" si="3"/>
        <v>0.9362920168067227</v>
      </c>
      <c r="I28" s="25"/>
    </row>
    <row r="29" spans="1:9" s="12" customFormat="1" ht="12.75">
      <c r="A29" s="15" t="s">
        <v>71</v>
      </c>
      <c r="B29" s="13" t="s">
        <v>82</v>
      </c>
      <c r="C29" s="43">
        <v>35700</v>
      </c>
      <c r="D29" s="34"/>
      <c r="E29" s="58">
        <f t="shared" si="0"/>
        <v>0</v>
      </c>
      <c r="F29" s="34"/>
      <c r="G29" s="58">
        <f t="shared" si="1"/>
        <v>0</v>
      </c>
      <c r="H29" s="58">
        <f t="shared" si="3"/>
        <v>0</v>
      </c>
      <c r="I29" s="25"/>
    </row>
    <row r="30" spans="1:9" s="12" customFormat="1" ht="12.75">
      <c r="A30" s="15" t="s">
        <v>72</v>
      </c>
      <c r="B30" s="13" t="s">
        <v>83</v>
      </c>
      <c r="C30" s="43">
        <v>13685</v>
      </c>
      <c r="D30" s="34"/>
      <c r="E30" s="58">
        <f t="shared" si="0"/>
        <v>0</v>
      </c>
      <c r="F30" s="34"/>
      <c r="G30" s="58">
        <f t="shared" si="1"/>
        <v>0</v>
      </c>
      <c r="H30" s="58">
        <f t="shared" si="3"/>
        <v>0</v>
      </c>
      <c r="I30" s="25"/>
    </row>
    <row r="31" spans="1:9" s="12" customFormat="1" ht="12.75">
      <c r="A31" s="15" t="s">
        <v>73</v>
      </c>
      <c r="B31" s="13" t="s">
        <v>84</v>
      </c>
      <c r="C31" s="43">
        <v>15470</v>
      </c>
      <c r="D31" s="34"/>
      <c r="E31" s="58">
        <f t="shared" si="0"/>
        <v>0</v>
      </c>
      <c r="F31" s="34"/>
      <c r="G31" s="58">
        <f t="shared" si="1"/>
        <v>0</v>
      </c>
      <c r="H31" s="58">
        <f t="shared" si="3"/>
        <v>0</v>
      </c>
      <c r="I31" s="25"/>
    </row>
    <row r="32" spans="1:9" s="12" customFormat="1" ht="12.75">
      <c r="A32" s="15" t="s">
        <v>74</v>
      </c>
      <c r="B32" s="13" t="s">
        <v>85</v>
      </c>
      <c r="C32" s="43">
        <v>7735</v>
      </c>
      <c r="D32" s="34"/>
      <c r="E32" s="58">
        <f t="shared" si="0"/>
        <v>0</v>
      </c>
      <c r="F32" s="34"/>
      <c r="G32" s="58">
        <f t="shared" si="1"/>
        <v>0</v>
      </c>
      <c r="H32" s="58">
        <f t="shared" si="3"/>
        <v>0</v>
      </c>
      <c r="I32" s="25"/>
    </row>
    <row r="33" spans="1:9" s="12" customFormat="1" ht="12.75">
      <c r="A33" s="15" t="s">
        <v>75</v>
      </c>
      <c r="B33" s="13" t="s">
        <v>86</v>
      </c>
      <c r="C33" s="43">
        <v>39627</v>
      </c>
      <c r="D33" s="34"/>
      <c r="E33" s="58">
        <f t="shared" si="0"/>
        <v>0</v>
      </c>
      <c r="F33" s="34">
        <v>35990</v>
      </c>
      <c r="G33" s="58">
        <f t="shared" si="1"/>
        <v>0.9082191435132612</v>
      </c>
      <c r="H33" s="58">
        <f t="shared" si="3"/>
        <v>0.9082191435132612</v>
      </c>
      <c r="I33" s="25" t="s">
        <v>117</v>
      </c>
    </row>
    <row r="34" spans="1:9" s="12" customFormat="1" ht="12.75">
      <c r="A34" s="15" t="s">
        <v>76</v>
      </c>
      <c r="B34" s="13" t="s">
        <v>87</v>
      </c>
      <c r="C34" s="43">
        <v>9520</v>
      </c>
      <c r="D34" s="34"/>
      <c r="E34" s="58">
        <f t="shared" si="0"/>
        <v>0</v>
      </c>
      <c r="F34" s="34"/>
      <c r="G34" s="58">
        <f t="shared" si="1"/>
        <v>0</v>
      </c>
      <c r="H34" s="58">
        <f t="shared" si="3"/>
        <v>0</v>
      </c>
      <c r="I34" s="25"/>
    </row>
    <row r="35" spans="1:9" s="12" customFormat="1" ht="12.75">
      <c r="A35" s="15" t="s">
        <v>77</v>
      </c>
      <c r="B35" s="13" t="s">
        <v>88</v>
      </c>
      <c r="C35" s="43">
        <v>16243.5</v>
      </c>
      <c r="D35" s="34"/>
      <c r="E35" s="58">
        <f t="shared" si="0"/>
        <v>0</v>
      </c>
      <c r="F35" s="34"/>
      <c r="G35" s="58">
        <f t="shared" si="1"/>
        <v>0</v>
      </c>
      <c r="H35" s="58">
        <f t="shared" si="3"/>
        <v>0</v>
      </c>
      <c r="I35" s="25"/>
    </row>
    <row r="36" spans="1:9" s="12" customFormat="1" ht="12.75">
      <c r="A36" s="15" t="s">
        <v>78</v>
      </c>
      <c r="B36" s="13" t="s">
        <v>89</v>
      </c>
      <c r="C36" s="43">
        <v>3561.67</v>
      </c>
      <c r="D36" s="34"/>
      <c r="E36" s="58">
        <f t="shared" si="0"/>
        <v>0</v>
      </c>
      <c r="F36" s="34">
        <v>787</v>
      </c>
      <c r="G36" s="58">
        <f t="shared" si="1"/>
        <v>0.22096376138159907</v>
      </c>
      <c r="H36" s="58">
        <f t="shared" si="3"/>
        <v>0.22096376138159907</v>
      </c>
      <c r="I36" s="25" t="s">
        <v>118</v>
      </c>
    </row>
    <row r="37" spans="1:9" s="12" customFormat="1" ht="12.75">
      <c r="A37" s="15" t="s">
        <v>28</v>
      </c>
      <c r="B37" s="13" t="s">
        <v>27</v>
      </c>
      <c r="C37" s="43">
        <v>34772.99</v>
      </c>
      <c r="D37" s="34">
        <v>25870</v>
      </c>
      <c r="E37" s="58">
        <f t="shared" si="0"/>
        <v>0.7439682351158183</v>
      </c>
      <c r="F37" s="34"/>
      <c r="G37" s="58">
        <f t="shared" si="1"/>
        <v>0</v>
      </c>
      <c r="H37" s="58">
        <f t="shared" si="3"/>
        <v>0.7439682351158183</v>
      </c>
      <c r="I37" s="25"/>
    </row>
    <row r="38" spans="1:9" s="12" customFormat="1" ht="12.75">
      <c r="A38" s="15" t="s">
        <v>90</v>
      </c>
      <c r="B38" s="13" t="s">
        <v>93</v>
      </c>
      <c r="C38" s="43">
        <v>23800</v>
      </c>
      <c r="D38" s="34">
        <v>16071</v>
      </c>
      <c r="E38" s="58">
        <f t="shared" si="0"/>
        <v>0.6752521008403362</v>
      </c>
      <c r="F38" s="34"/>
      <c r="G38" s="58">
        <f t="shared" si="1"/>
        <v>0</v>
      </c>
      <c r="H38" s="58">
        <f t="shared" si="3"/>
        <v>0.6752521008403362</v>
      </c>
      <c r="I38" s="25"/>
    </row>
    <row r="39" spans="1:9" s="12" customFormat="1" ht="12.75">
      <c r="A39" s="15" t="s">
        <v>91</v>
      </c>
      <c r="B39" s="13" t="s">
        <v>94</v>
      </c>
      <c r="C39" s="43">
        <v>2532.32</v>
      </c>
      <c r="D39" s="34">
        <v>2447</v>
      </c>
      <c r="E39" s="58">
        <f t="shared" si="0"/>
        <v>0.9663075756618437</v>
      </c>
      <c r="F39" s="34"/>
      <c r="G39" s="58">
        <f t="shared" si="1"/>
        <v>0</v>
      </c>
      <c r="H39" s="58">
        <f t="shared" si="3"/>
        <v>0.9663075756618437</v>
      </c>
      <c r="I39" s="25"/>
    </row>
    <row r="40" spans="1:9" s="12" customFormat="1" ht="12.75" customHeight="1">
      <c r="A40" s="15" t="s">
        <v>92</v>
      </c>
      <c r="B40" s="13" t="s">
        <v>95</v>
      </c>
      <c r="C40" s="43">
        <v>8440.67</v>
      </c>
      <c r="D40" s="34">
        <v>7352</v>
      </c>
      <c r="E40" s="58">
        <f t="shared" si="0"/>
        <v>0.8710209023691248</v>
      </c>
      <c r="F40" s="34"/>
      <c r="G40" s="58">
        <f t="shared" si="1"/>
        <v>0</v>
      </c>
      <c r="H40" s="58">
        <f t="shared" si="3"/>
        <v>0.8710209023691248</v>
      </c>
      <c r="I40" s="25"/>
    </row>
    <row r="41" spans="1:9" s="12" customFormat="1" ht="12.75">
      <c r="A41" s="15" t="s">
        <v>30</v>
      </c>
      <c r="B41" s="13" t="s">
        <v>29</v>
      </c>
      <c r="C41" s="43">
        <v>0</v>
      </c>
      <c r="D41" s="34"/>
      <c r="E41" s="58" t="str">
        <f t="shared" si="0"/>
        <v> </v>
      </c>
      <c r="F41" s="34"/>
      <c r="G41" s="58" t="str">
        <f t="shared" si="1"/>
        <v> </v>
      </c>
      <c r="H41" s="58">
        <f t="shared" si="3"/>
        <v>0</v>
      </c>
      <c r="I41" s="25"/>
    </row>
    <row r="42" spans="1:9" s="12" customFormat="1" ht="12.75">
      <c r="A42" s="15" t="s">
        <v>31</v>
      </c>
      <c r="B42" s="13" t="s">
        <v>32</v>
      </c>
      <c r="C42" s="43">
        <v>36416.1</v>
      </c>
      <c r="D42" s="34">
        <v>245</v>
      </c>
      <c r="E42" s="58">
        <f t="shared" si="0"/>
        <v>0.006727793475962555</v>
      </c>
      <c r="F42" s="34"/>
      <c r="G42" s="58">
        <f t="shared" si="1"/>
        <v>0</v>
      </c>
      <c r="H42" s="58">
        <f t="shared" si="3"/>
        <v>0.006727793475962555</v>
      </c>
      <c r="I42" s="25"/>
    </row>
    <row r="43" spans="1:9" s="12" customFormat="1" ht="12.75">
      <c r="A43" s="15" t="s">
        <v>96</v>
      </c>
      <c r="B43" s="13" t="s">
        <v>99</v>
      </c>
      <c r="C43" s="43">
        <v>7630</v>
      </c>
      <c r="D43" s="34">
        <v>245</v>
      </c>
      <c r="E43" s="58">
        <f t="shared" si="0"/>
        <v>0.03211009174311927</v>
      </c>
      <c r="F43" s="34"/>
      <c r="G43" s="58">
        <f t="shared" si="1"/>
        <v>0</v>
      </c>
      <c r="H43" s="58">
        <f t="shared" si="3"/>
        <v>0.03211009174311927</v>
      </c>
      <c r="I43" s="25"/>
    </row>
    <row r="44" spans="1:9" s="12" customFormat="1" ht="12.75">
      <c r="A44" s="15" t="s">
        <v>97</v>
      </c>
      <c r="B44" s="13" t="s">
        <v>100</v>
      </c>
      <c r="C44" s="43">
        <v>4986.1</v>
      </c>
      <c r="D44" s="34"/>
      <c r="E44" s="58">
        <f t="shared" si="0"/>
        <v>0</v>
      </c>
      <c r="F44" s="34"/>
      <c r="G44" s="58">
        <f t="shared" si="1"/>
        <v>0</v>
      </c>
      <c r="H44" s="58">
        <f t="shared" si="3"/>
        <v>0</v>
      </c>
      <c r="I44" s="25"/>
    </row>
    <row r="45" spans="1:9" s="12" customFormat="1" ht="25.5">
      <c r="A45" s="15" t="s">
        <v>98</v>
      </c>
      <c r="B45" s="13" t="s">
        <v>101</v>
      </c>
      <c r="C45" s="43">
        <v>23800</v>
      </c>
      <c r="D45" s="34"/>
      <c r="E45" s="58">
        <f t="shared" si="0"/>
        <v>0</v>
      </c>
      <c r="F45" s="34"/>
      <c r="G45" s="58">
        <f t="shared" si="1"/>
        <v>0</v>
      </c>
      <c r="H45" s="58">
        <f t="shared" si="3"/>
        <v>0</v>
      </c>
      <c r="I45" s="25"/>
    </row>
    <row r="46" spans="1:9" s="12" customFormat="1" ht="12.75">
      <c r="A46" s="14">
        <v>4</v>
      </c>
      <c r="B46" s="11" t="s">
        <v>33</v>
      </c>
      <c r="C46" s="42">
        <v>107100</v>
      </c>
      <c r="D46" s="33">
        <v>6500</v>
      </c>
      <c r="E46" s="57">
        <f t="shared" si="0"/>
        <v>0.06069094304388422</v>
      </c>
      <c r="F46" s="33">
        <v>8900</v>
      </c>
      <c r="G46" s="57">
        <f t="shared" si="1"/>
        <v>0.08309990662931839</v>
      </c>
      <c r="H46" s="57">
        <f t="shared" si="3"/>
        <v>0.1437908496732026</v>
      </c>
      <c r="I46" s="24" t="s">
        <v>120</v>
      </c>
    </row>
    <row r="47" spans="1:9" s="12" customFormat="1" ht="12.75">
      <c r="A47" s="14" t="s">
        <v>102</v>
      </c>
      <c r="B47" s="11" t="s">
        <v>104</v>
      </c>
      <c r="C47" s="42">
        <v>71400</v>
      </c>
      <c r="D47" s="33">
        <v>6500</v>
      </c>
      <c r="E47" s="57">
        <f t="shared" si="0"/>
        <v>0.09103641456582633</v>
      </c>
      <c r="F47" s="33">
        <v>8900</v>
      </c>
      <c r="G47" s="57">
        <f t="shared" si="1"/>
        <v>0.12464985994397759</v>
      </c>
      <c r="H47" s="57">
        <f t="shared" si="3"/>
        <v>0.21568627450980393</v>
      </c>
      <c r="I47" s="24" t="s">
        <v>120</v>
      </c>
    </row>
    <row r="48" spans="1:9" s="12" customFormat="1" ht="12.75">
      <c r="A48" s="14" t="s">
        <v>103</v>
      </c>
      <c r="B48" s="11" t="s">
        <v>105</v>
      </c>
      <c r="C48" s="42">
        <v>35700</v>
      </c>
      <c r="D48" s="33"/>
      <c r="E48" s="57">
        <f t="shared" si="0"/>
        <v>0</v>
      </c>
      <c r="F48" s="33"/>
      <c r="G48" s="57">
        <f t="shared" si="1"/>
        <v>0</v>
      </c>
      <c r="H48" s="57">
        <f t="shared" si="3"/>
        <v>0</v>
      </c>
      <c r="I48" s="24"/>
    </row>
    <row r="49" spans="1:9" s="12" customFormat="1" ht="12.75">
      <c r="A49" s="14">
        <v>5</v>
      </c>
      <c r="B49" s="11" t="s">
        <v>34</v>
      </c>
      <c r="C49" s="42">
        <v>59500</v>
      </c>
      <c r="D49" s="33">
        <v>2991</v>
      </c>
      <c r="E49" s="57">
        <f t="shared" si="0"/>
        <v>0.05026890756302521</v>
      </c>
      <c r="F49" s="33">
        <v>21263</v>
      </c>
      <c r="G49" s="57">
        <f t="shared" si="1"/>
        <v>0.35736134453781515</v>
      </c>
      <c r="H49" s="57">
        <f t="shared" si="3"/>
        <v>0.40763025210084036</v>
      </c>
      <c r="I49" s="24" t="s">
        <v>124</v>
      </c>
    </row>
    <row r="50" spans="1:9" s="12" customFormat="1" ht="12.75">
      <c r="A50" s="15" t="s">
        <v>35</v>
      </c>
      <c r="B50" s="13" t="s">
        <v>36</v>
      </c>
      <c r="C50" s="43">
        <v>0</v>
      </c>
      <c r="D50" s="34"/>
      <c r="E50" s="58" t="str">
        <f aca="true" t="shared" si="4" ref="E50:E59">IF(C50&gt;0,D50/C50," ")</f>
        <v> </v>
      </c>
      <c r="F50" s="34"/>
      <c r="G50" s="58" t="str">
        <f t="shared" si="1"/>
        <v> </v>
      </c>
      <c r="H50" s="58">
        <f t="shared" si="3"/>
        <v>0</v>
      </c>
      <c r="I50" s="25"/>
    </row>
    <row r="51" spans="1:9" s="12" customFormat="1" ht="12.75">
      <c r="A51" s="15" t="s">
        <v>37</v>
      </c>
      <c r="B51" s="13" t="s">
        <v>38</v>
      </c>
      <c r="C51" s="43">
        <v>59500</v>
      </c>
      <c r="D51" s="34">
        <v>2991</v>
      </c>
      <c r="E51" s="58">
        <f t="shared" si="4"/>
        <v>0.05026890756302521</v>
      </c>
      <c r="F51" s="34">
        <v>21263</v>
      </c>
      <c r="G51" s="58">
        <f aca="true" t="shared" si="5" ref="G51:G59">IF(C51&gt;0,F51/C51," ")</f>
        <v>0.35736134453781515</v>
      </c>
      <c r="H51" s="58">
        <f t="shared" si="3"/>
        <v>0.40763025210084036</v>
      </c>
      <c r="I51" s="25" t="s">
        <v>124</v>
      </c>
    </row>
    <row r="52" spans="1:9" s="12" customFormat="1" ht="12.75">
      <c r="A52" s="15" t="s">
        <v>106</v>
      </c>
      <c r="B52" s="13" t="s">
        <v>109</v>
      </c>
      <c r="C52" s="43">
        <v>28560</v>
      </c>
      <c r="D52" s="34">
        <v>2991</v>
      </c>
      <c r="E52" s="58">
        <f t="shared" si="4"/>
        <v>0.10472689075630252</v>
      </c>
      <c r="F52" s="34">
        <v>8000</v>
      </c>
      <c r="G52" s="58">
        <f t="shared" si="5"/>
        <v>0.2801120448179272</v>
      </c>
      <c r="H52" s="58">
        <f t="shared" si="3"/>
        <v>0.3848389355742297</v>
      </c>
      <c r="I52" s="25" t="s">
        <v>121</v>
      </c>
    </row>
    <row r="53" spans="1:9" s="12" customFormat="1" ht="12.75">
      <c r="A53" s="15" t="s">
        <v>107</v>
      </c>
      <c r="B53" s="13" t="s">
        <v>110</v>
      </c>
      <c r="C53" s="43">
        <v>13090</v>
      </c>
      <c r="D53" s="34"/>
      <c r="E53" s="58">
        <f t="shared" si="4"/>
        <v>0</v>
      </c>
      <c r="F53" s="34">
        <v>5263</v>
      </c>
      <c r="G53" s="58">
        <f t="shared" si="5"/>
        <v>0.40206264323911384</v>
      </c>
      <c r="H53" s="58">
        <f t="shared" si="3"/>
        <v>0.40206264323911384</v>
      </c>
      <c r="I53" s="25" t="s">
        <v>122</v>
      </c>
    </row>
    <row r="54" spans="1:9" s="12" customFormat="1" ht="12.75">
      <c r="A54" s="15" t="s">
        <v>108</v>
      </c>
      <c r="B54" s="13" t="s">
        <v>111</v>
      </c>
      <c r="C54" s="43">
        <v>17850</v>
      </c>
      <c r="D54" s="34"/>
      <c r="E54" s="58">
        <f t="shared" si="4"/>
        <v>0</v>
      </c>
      <c r="F54" s="34">
        <v>8000</v>
      </c>
      <c r="G54" s="58">
        <f t="shared" si="5"/>
        <v>0.4481792717086835</v>
      </c>
      <c r="H54" s="58">
        <f t="shared" si="3"/>
        <v>0.4481792717086835</v>
      </c>
      <c r="I54" s="25" t="s">
        <v>123</v>
      </c>
    </row>
    <row r="55" spans="1:11" ht="12.75">
      <c r="A55" s="15" t="s">
        <v>39</v>
      </c>
      <c r="B55" s="13" t="s">
        <v>40</v>
      </c>
      <c r="C55" s="44">
        <v>0</v>
      </c>
      <c r="D55" s="35"/>
      <c r="E55" s="58" t="str">
        <f t="shared" si="4"/>
        <v> </v>
      </c>
      <c r="F55" s="71"/>
      <c r="G55" s="58" t="str">
        <f t="shared" si="5"/>
        <v> </v>
      </c>
      <c r="H55" s="58">
        <f t="shared" si="3"/>
        <v>0</v>
      </c>
      <c r="I55" s="26"/>
      <c r="K55"/>
    </row>
    <row r="56" spans="1:9" ht="12.75">
      <c r="A56" s="14">
        <v>6</v>
      </c>
      <c r="B56" s="11" t="s">
        <v>41</v>
      </c>
      <c r="C56" s="45">
        <v>0</v>
      </c>
      <c r="D56" s="33"/>
      <c r="E56" s="57" t="str">
        <f>IF(C56&gt;0,D56/C56," ")</f>
        <v> </v>
      </c>
      <c r="F56" s="33"/>
      <c r="G56" s="57" t="str">
        <f>IF(C56&gt;0,F56/C56," ")</f>
        <v> </v>
      </c>
      <c r="H56" s="57">
        <f t="shared" si="3"/>
        <v>0</v>
      </c>
      <c r="I56" s="24"/>
    </row>
    <row r="57" spans="1:9" ht="12.75">
      <c r="A57" s="15" t="s">
        <v>42</v>
      </c>
      <c r="B57" s="13" t="s">
        <v>43</v>
      </c>
      <c r="C57" s="44">
        <v>0</v>
      </c>
      <c r="D57" s="35"/>
      <c r="E57" s="58" t="str">
        <f t="shared" si="4"/>
        <v> </v>
      </c>
      <c r="F57" s="35"/>
      <c r="G57" s="58" t="str">
        <f t="shared" si="5"/>
        <v> </v>
      </c>
      <c r="H57" s="58">
        <f t="shared" si="3"/>
        <v>0</v>
      </c>
      <c r="I57" s="26"/>
    </row>
    <row r="58" spans="1:11" ht="12.75">
      <c r="A58" s="15" t="s">
        <v>44</v>
      </c>
      <c r="B58" s="13" t="s">
        <v>45</v>
      </c>
      <c r="C58" s="44">
        <v>0</v>
      </c>
      <c r="D58" s="35"/>
      <c r="E58" s="58" t="str">
        <f t="shared" si="4"/>
        <v> </v>
      </c>
      <c r="F58" s="35"/>
      <c r="G58" s="58" t="str">
        <f t="shared" si="5"/>
        <v> </v>
      </c>
      <c r="H58" s="58">
        <f t="shared" si="3"/>
        <v>0</v>
      </c>
      <c r="I58" s="26"/>
      <c r="K58"/>
    </row>
    <row r="59" spans="1:9" ht="12.75">
      <c r="A59" s="15" t="s">
        <v>46</v>
      </c>
      <c r="B59" s="13" t="s">
        <v>47</v>
      </c>
      <c r="C59" s="46">
        <v>0</v>
      </c>
      <c r="D59" s="34"/>
      <c r="E59" s="58" t="str">
        <f t="shared" si="4"/>
        <v> </v>
      </c>
      <c r="F59" s="74"/>
      <c r="G59" s="58" t="str">
        <f t="shared" si="5"/>
        <v> </v>
      </c>
      <c r="H59" s="58">
        <f t="shared" si="3"/>
        <v>0</v>
      </c>
      <c r="I59" s="25"/>
    </row>
    <row r="60" spans="1:9" s="8" customFormat="1" ht="25.5">
      <c r="A60" s="14">
        <v>7</v>
      </c>
      <c r="B60" s="11" t="s">
        <v>51</v>
      </c>
      <c r="C60" s="36">
        <v>3266411.26</v>
      </c>
      <c r="D60" s="33">
        <f>SUM(D10+D22+D25+D46+D49)</f>
        <v>244847</v>
      </c>
      <c r="E60" s="72">
        <f>IF(C60&gt;0,D60/C60," ")</f>
        <v>0.07495902399013896</v>
      </c>
      <c r="F60" s="33">
        <f>SUM(F10+F22+F25+F46+F49)</f>
        <v>392407</v>
      </c>
      <c r="G60" s="73">
        <f>IF(C60&gt;0,F60/C60," ")</f>
        <v>0.1201339845981305</v>
      </c>
      <c r="H60" s="57">
        <f t="shared" si="3"/>
        <v>0.19509300858826945</v>
      </c>
      <c r="I60" s="27"/>
    </row>
    <row r="61" spans="1:9" ht="12.75">
      <c r="A61" s="14">
        <v>8</v>
      </c>
      <c r="B61" s="11" t="s">
        <v>48</v>
      </c>
      <c r="C61" s="47">
        <v>587954.03</v>
      </c>
      <c r="D61" s="75">
        <v>44072.46</v>
      </c>
      <c r="E61" s="57">
        <f>IF(C61&gt;0,D61/C61," ")</f>
        <v>0.07495902358216679</v>
      </c>
      <c r="F61" s="75">
        <v>70633.26</v>
      </c>
      <c r="G61" s="57">
        <f>IF(C61&gt;0,F61/C61," ")</f>
        <v>0.12013398394428897</v>
      </c>
      <c r="H61" s="57">
        <f t="shared" si="3"/>
        <v>0.19509300752645575</v>
      </c>
      <c r="I61" s="24"/>
    </row>
    <row r="62" spans="1:9" ht="12.75">
      <c r="A62" s="19" t="s">
        <v>50</v>
      </c>
      <c r="B62" s="20" t="s">
        <v>41</v>
      </c>
      <c r="C62" s="48">
        <v>0</v>
      </c>
      <c r="D62" s="37"/>
      <c r="E62" s="57" t="str">
        <f>IF(C62&gt;0,D62/C62," ")</f>
        <v> </v>
      </c>
      <c r="F62" s="37"/>
      <c r="G62" s="57" t="str">
        <f>IF(C62&gt;0,F62/C62," ")</f>
        <v> </v>
      </c>
      <c r="H62" s="57">
        <f t="shared" si="3"/>
        <v>0</v>
      </c>
      <c r="I62" s="28"/>
    </row>
    <row r="63" spans="1:9" ht="13.5" thickBot="1">
      <c r="A63" s="16">
        <v>10</v>
      </c>
      <c r="B63" s="17" t="s">
        <v>49</v>
      </c>
      <c r="C63" s="49">
        <v>3854365.29</v>
      </c>
      <c r="D63" s="38">
        <f>SUM(D10+D22+D25+D46+D49+D61)</f>
        <v>288919.46</v>
      </c>
      <c r="E63" s="59">
        <f>IF(C63&gt;0,D63/C63," ")</f>
        <v>0.07495902392790592</v>
      </c>
      <c r="F63" s="38">
        <f>SUM(F10+F22+F25+F46+F49+F61)</f>
        <v>463040.26</v>
      </c>
      <c r="G63" s="59">
        <f>IF(C63&gt;0,F63/C63," ")</f>
        <v>0.12013398449839195</v>
      </c>
      <c r="H63" s="59">
        <f t="shared" si="3"/>
        <v>0.19509300842629784</v>
      </c>
      <c r="I63" s="29"/>
    </row>
    <row r="64" spans="1:9" ht="14.25" customHeight="1">
      <c r="A64" s="2"/>
      <c r="B64" s="2"/>
      <c r="C64" s="50"/>
      <c r="D64" s="50"/>
      <c r="E64" s="60"/>
      <c r="F64" s="50"/>
      <c r="G64" s="66"/>
      <c r="H64" s="60"/>
      <c r="I64" s="30"/>
    </row>
    <row r="65" spans="1:9" ht="25.5">
      <c r="A65" s="3" t="s">
        <v>0</v>
      </c>
      <c r="B65" s="76">
        <v>40589</v>
      </c>
      <c r="C65" s="51"/>
      <c r="D65" s="51"/>
      <c r="E65" s="60"/>
      <c r="F65" s="53"/>
      <c r="G65" s="67"/>
      <c r="H65" s="70"/>
      <c r="I65" s="31"/>
    </row>
  </sheetData>
  <sheetProtection insertRows="0" selectLockedCells="1"/>
  <mergeCells count="8">
    <mergeCell ref="A4:I4"/>
    <mergeCell ref="C8:I8"/>
    <mergeCell ref="A8:B8"/>
    <mergeCell ref="A5:B5"/>
    <mergeCell ref="A6:B6"/>
    <mergeCell ref="A7:I7"/>
    <mergeCell ref="C5:I5"/>
    <mergeCell ref="C6:I6"/>
  </mergeCells>
  <conditionalFormatting sqref="H11:H21 H23:H24 H26:H63">
    <cfRule type="cellIs" priority="1" dxfId="0" operator="greaterThan" stopIfTrue="1">
      <formula>100</formula>
    </cfRule>
  </conditionalFormatting>
  <conditionalFormatting sqref="H10 H22 H25">
    <cfRule type="cellIs" priority="2" dxfId="0" operator="greaterThan" stopIfTrue="1">
      <formula>1</formula>
    </cfRule>
  </conditionalFormatting>
  <printOptions/>
  <pageMargins left="0.35433070866141736" right="0.4724409448818898" top="0.4330708661417323" bottom="0.7086614173228347" header="0.3937007874015748" footer="0.5118110236220472"/>
  <pageSetup horizontalDpi="600" verticalDpi="600" orientation="landscape" paperSize="9" r:id="rId5"/>
  <headerFooter alignWithMargins="0">
    <oddFooter>&amp;R&amp;8&amp;P / &amp;N</oddFooter>
  </headerFooter>
  <drawing r:id="rId4"/>
  <legacyDrawing r:id="rId3"/>
  <oleObjects>
    <oleObject progId="MSPhotoEd.3" shapeId="15929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jendrejasova</cp:lastModifiedBy>
  <cp:lastPrinted>2011-02-15T12:38:18Z</cp:lastPrinted>
  <dcterms:created xsi:type="dcterms:W3CDTF">2006-03-21T11:37:00Z</dcterms:created>
  <dcterms:modified xsi:type="dcterms:W3CDTF">2011-02-21T22:06:03Z</dcterms:modified>
  <cp:category/>
  <cp:version/>
  <cp:contentType/>
  <cp:contentStatus/>
</cp:coreProperties>
</file>